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ustomELISA\bf202 ELISA batch\"/>
    </mc:Choice>
  </mc:AlternateContent>
  <xr:revisionPtr revIDLastSave="0" documentId="8_{FCCB2B28-3CCC-46F2-86D6-B025D1660DF1}" xr6:coauthVersionLast="40" xr6:coauthVersionMax="40" xr10:uidLastSave="{00000000-0000-0000-0000-000000000000}"/>
  <bookViews>
    <workbookView xWindow="-120" yWindow="-120" windowWidth="29040" windowHeight="15840"/>
  </bookViews>
  <sheets>
    <sheet name="190304_ELSA results for std and" sheetId="1" r:id="rId1"/>
  </sheets>
  <calcPr calcId="0"/>
</workbook>
</file>

<file path=xl/calcChain.xml><?xml version="1.0" encoding="utf-8"?>
<calcChain xmlns="http://schemas.openxmlformats.org/spreadsheetml/2006/main">
  <c r="F25" i="1" l="1"/>
  <c r="G25" i="1" s="1"/>
  <c r="G21" i="1"/>
  <c r="G23" i="1"/>
  <c r="F16" i="1"/>
  <c r="G16" i="1" s="1"/>
  <c r="F17" i="1"/>
  <c r="G17" i="1" s="1"/>
  <c r="F18" i="1"/>
  <c r="G18" i="1" s="1"/>
  <c r="F19" i="1"/>
  <c r="G19" i="1" s="1"/>
  <c r="F20" i="1"/>
  <c r="F21" i="1"/>
  <c r="F22" i="1"/>
  <c r="G22" i="1" s="1"/>
  <c r="F23" i="1"/>
  <c r="F24" i="1"/>
  <c r="G24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15" i="1"/>
  <c r="G15" i="1" s="1"/>
  <c r="C6" i="1"/>
  <c r="C7" i="1" s="1"/>
  <c r="C8" i="1" s="1"/>
  <c r="C9" i="1" s="1"/>
  <c r="C10" i="1" s="1"/>
  <c r="C11" i="1" s="1"/>
  <c r="C5" i="1"/>
  <c r="F5" i="1"/>
  <c r="G5" i="1" s="1"/>
  <c r="F6" i="1"/>
  <c r="G6" i="1" s="1"/>
  <c r="F7" i="1"/>
  <c r="G7" i="1" s="1"/>
  <c r="F8" i="1"/>
  <c r="G8" i="1" s="1"/>
  <c r="F9" i="1"/>
  <c r="G9" i="1" s="1"/>
  <c r="F10" i="1"/>
  <c r="G10" i="1" s="1"/>
  <c r="F11" i="1"/>
  <c r="G11" i="1" s="1"/>
  <c r="F12" i="1"/>
  <c r="F4" i="1"/>
  <c r="G4" i="1" s="1"/>
</calcChain>
</file>

<file path=xl/sharedStrings.xml><?xml version="1.0" encoding="utf-8"?>
<sst xmlns="http://schemas.openxmlformats.org/spreadsheetml/2006/main" count="47" uniqueCount="41">
  <si>
    <t>&lt;0.000</t>
  </si>
  <si>
    <t>X1</t>
  </si>
  <si>
    <t>X2</t>
  </si>
  <si>
    <t>%Err</t>
  </si>
  <si>
    <t>nominal
ng/ml</t>
  </si>
  <si>
    <t>Measured
ng/ml</t>
  </si>
  <si>
    <t>Unknown_101</t>
  </si>
  <si>
    <t>Unknown_102</t>
  </si>
  <si>
    <t>Unknown_103</t>
  </si>
  <si>
    <t>Unknown_104</t>
  </si>
  <si>
    <t>Unknown_105</t>
  </si>
  <si>
    <t>Unknown_106</t>
  </si>
  <si>
    <t>Unknown_107</t>
  </si>
  <si>
    <t>Unknown_108</t>
  </si>
  <si>
    <t>Unknown_109</t>
  </si>
  <si>
    <t>Unknown_110</t>
  </si>
  <si>
    <t>Unknown_111</t>
  </si>
  <si>
    <t>Unknown_112</t>
  </si>
  <si>
    <t>Unknown_113</t>
  </si>
  <si>
    <t>Unknown_114</t>
  </si>
  <si>
    <t>Unknown_115</t>
  </si>
  <si>
    <t>Unknown_116</t>
  </si>
  <si>
    <t>Unknown_117</t>
  </si>
  <si>
    <t>Mean
ng/ml</t>
  </si>
  <si>
    <t>Nominal</t>
  </si>
  <si>
    <t>%Analytical 
Recovery</t>
  </si>
  <si>
    <t>-</t>
  </si>
  <si>
    <t>Sample</t>
  </si>
  <si>
    <t>Cal01</t>
  </si>
  <si>
    <t>Cal02</t>
  </si>
  <si>
    <t>Cal03</t>
  </si>
  <si>
    <t>Cal04</t>
  </si>
  <si>
    <t>Cal05</t>
  </si>
  <si>
    <t>Cal06</t>
  </si>
  <si>
    <t>Cal07</t>
  </si>
  <si>
    <t>Cal08</t>
  </si>
  <si>
    <t>Cal09</t>
  </si>
  <si>
    <t>24192</t>
  </si>
  <si>
    <t xml:space="preserve">QC Report For Rabbit IgG Assay RIG.101 </t>
  </si>
  <si>
    <t>BF202</t>
  </si>
  <si>
    <t xml:space="preserve">Batch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</si>
</sst>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0.0"/>
    <numFmt numFmtId="166" formatCode="_(* #,##0_);_(* \(#,##0\);_(* &quot;-&quot;??_);_(@_)"/>
    <numFmt numFmtId="167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sz val="1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0">
    <xf numFmtId="0" fontId="0" fillId="0" borderId="0" xfId="0"/>
    <xf numFmtId="0" fontId="0" fillId="33" borderId="10" xfId="0" applyFill="1" applyBorder="1"/>
    <xf numFmtId="0" fontId="0" fillId="33" borderId="10" xfId="0" applyFill="1" applyBorder="1" applyAlignment="1">
      <alignment wrapText="1"/>
    </xf>
    <xf numFmtId="0" fontId="0" fillId="0" borderId="10" xfId="0" applyBorder="1"/>
    <xf numFmtId="164" fontId="0" fillId="0" borderId="10" xfId="0" applyNumberFormat="1" applyBorder="1"/>
    <xf numFmtId="166" fontId="0" fillId="0" borderId="10" xfId="1" applyNumberFormat="1" applyFont="1" applyBorder="1"/>
    <xf numFmtId="167" fontId="0" fillId="0" borderId="10" xfId="2" applyNumberFormat="1" applyFont="1" applyBorder="1"/>
    <xf numFmtId="167" fontId="0" fillId="0" borderId="10" xfId="2" quotePrefix="1" applyNumberFormat="1" applyFont="1" applyBorder="1"/>
    <xf numFmtId="0" fontId="18" fillId="33" borderId="10" xfId="0" applyFont="1" applyFill="1" applyBorder="1" applyAlignment="1">
      <alignment horizontal="center" wrapText="1"/>
    </xf>
    <xf numFmtId="1" fontId="18" fillId="0" borderId="10" xfId="0" applyNumberFormat="1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164" fontId="18" fillId="0" borderId="10" xfId="0" applyNumberFormat="1" applyFont="1" applyBorder="1" applyAlignment="1">
      <alignment horizontal="center"/>
    </xf>
    <xf numFmtId="37" fontId="18" fillId="0" borderId="10" xfId="1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166" fontId="0" fillId="0" borderId="10" xfId="1" applyNumberFormat="1" applyFont="1" applyBorder="1" applyAlignment="1">
      <alignment horizontal="center"/>
    </xf>
    <xf numFmtId="166" fontId="14" fillId="0" borderId="10" xfId="1" quotePrefix="1" applyNumberFormat="1" applyFont="1" applyBorder="1"/>
    <xf numFmtId="166" fontId="0" fillId="0" borderId="10" xfId="1" quotePrefix="1" applyNumberFormat="1" applyFont="1" applyBorder="1"/>
    <xf numFmtId="167" fontId="0" fillId="0" borderId="0" xfId="0" applyNumberFormat="1"/>
    <xf numFmtId="14" fontId="0" fillId="0" borderId="0" xfId="0" applyNumberFormat="1"/>
    <xf numFmtId="0" fontId="19" fillId="0" borderId="0" xfId="0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Percent" xfId="2" builtinId="5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133350</xdr:colOff>
      <xdr:row>2</xdr:row>
      <xdr:rowOff>38101</xdr:rowOff>
    </xdr:from>
    <xdr:to>
      <xdr:col>13</xdr:col>
      <xdr:colOff>1771</xdr:colOff>
      <xdr:row>10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7EBB0E-8B3E-42DF-BB37-029DC1651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466726"/>
          <a:ext cx="3526021" cy="1952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4"/>
  <sheetViews>
    <sheetView tabSelected="1" workbookViewId="0">
      <selection activeCell="B33" sqref="B33"/>
    </sheetView>
  </sheetViews>
  <sheetFormatPr defaultRowHeight="15" x14ac:dyDescent="0.25"/>
  <cols>
    <col min="2" max="2" width="16.42578125" customWidth="1"/>
    <col min="3" max="3" width="14" customWidth="1"/>
    <col min="4" max="4" width="10.5703125" bestFit="1" customWidth="1"/>
    <col min="5" max="5" width="12.42578125" customWidth="1"/>
    <col min="6" max="6" width="11" customWidth="1"/>
  </cols>
  <sheetData>
    <row r="1" spans="2:7" ht="18.75" x14ac:dyDescent="0.3">
      <c r="B1" s="19" t="s">
        <v>38</v>
      </c>
    </row>
    <row r="2" spans="2:7" x14ac:dyDescent="0.25">
      <c r="D2" t="s">
        <v>40</v>
      </c>
      <c r="E2" t="s">
        <v>39</v>
      </c>
      <c r="G2" s="18">
        <v>43528</v>
      </c>
    </row>
    <row r="3" spans="2:7" ht="45" x14ac:dyDescent="0.25">
      <c r="C3" s="8" t="s">
        <v>4</v>
      </c>
      <c r="D3" s="1" t="s">
        <v>1</v>
      </c>
      <c r="E3" s="1" t="s">
        <v>2</v>
      </c>
      <c r="F3" s="8" t="s">
        <v>5</v>
      </c>
      <c r="G3" s="1" t="s">
        <v>3</v>
      </c>
    </row>
    <row r="4" spans="2:7" x14ac:dyDescent="0.25">
      <c r="B4" s="13" t="s">
        <v>28</v>
      </c>
      <c r="C4" s="12">
        <v>50000</v>
      </c>
      <c r="D4" s="14">
        <v>50816.480000000003</v>
      </c>
      <c r="E4" s="14">
        <v>50816.480000000003</v>
      </c>
      <c r="F4" s="9">
        <f>AVERAGE(D4:E4)</f>
        <v>50816.480000000003</v>
      </c>
      <c r="G4" s="6">
        <f>((F4-C4)/C4)</f>
        <v>1.6329600000000066E-2</v>
      </c>
    </row>
    <row r="5" spans="2:7" x14ac:dyDescent="0.25">
      <c r="B5" s="13" t="s">
        <v>29</v>
      </c>
      <c r="C5" s="12">
        <f>C4/3</f>
        <v>16666.666666666668</v>
      </c>
      <c r="D5" s="14">
        <v>15344.503000000001</v>
      </c>
      <c r="E5" s="14">
        <v>14157.851000000001</v>
      </c>
      <c r="F5" s="9">
        <f t="shared" ref="F5:F12" si="0">AVERAGE(D5:E5)</f>
        <v>14751.177</v>
      </c>
      <c r="G5" s="6">
        <f t="shared" ref="G5:G11" si="1">((F5-C5)/C5)</f>
        <v>-0.11492938000000008</v>
      </c>
    </row>
    <row r="6" spans="2:7" x14ac:dyDescent="0.25">
      <c r="B6" s="13" t="s">
        <v>30</v>
      </c>
      <c r="C6" s="12">
        <f t="shared" ref="C6:C11" si="2">C5/3</f>
        <v>5555.5555555555557</v>
      </c>
      <c r="D6" s="14">
        <v>5853.3379999999997</v>
      </c>
      <c r="E6" s="14">
        <v>5171.8230000000003</v>
      </c>
      <c r="F6" s="9">
        <f t="shared" si="0"/>
        <v>5512.5805</v>
      </c>
      <c r="G6" s="6">
        <f t="shared" si="1"/>
        <v>-7.7355100000000131E-3</v>
      </c>
    </row>
    <row r="7" spans="2:7" x14ac:dyDescent="0.25">
      <c r="B7" s="13" t="s">
        <v>31</v>
      </c>
      <c r="C7" s="12">
        <f t="shared" si="2"/>
        <v>1851.851851851852</v>
      </c>
      <c r="D7" s="14">
        <v>1984.81</v>
      </c>
      <c r="E7" s="14">
        <v>2486.7170000000001</v>
      </c>
      <c r="F7" s="9">
        <f t="shared" si="0"/>
        <v>2235.7635</v>
      </c>
      <c r="G7" s="6">
        <f t="shared" si="1"/>
        <v>0.20731228999999993</v>
      </c>
    </row>
    <row r="8" spans="2:7" x14ac:dyDescent="0.25">
      <c r="B8" s="13" t="s">
        <v>32</v>
      </c>
      <c r="C8" s="12">
        <f t="shared" si="2"/>
        <v>617.28395061728395</v>
      </c>
      <c r="D8" s="14">
        <v>507.44799999999998</v>
      </c>
      <c r="E8" s="14">
        <v>611.62900000000002</v>
      </c>
      <c r="F8" s="9">
        <f t="shared" si="0"/>
        <v>559.5385</v>
      </c>
      <c r="G8" s="6">
        <f t="shared" si="1"/>
        <v>-9.3547629999999993E-2</v>
      </c>
    </row>
    <row r="9" spans="2:7" x14ac:dyDescent="0.25">
      <c r="B9" s="13" t="s">
        <v>33</v>
      </c>
      <c r="C9" s="12">
        <f t="shared" si="2"/>
        <v>205.76131687242798</v>
      </c>
      <c r="D9" s="14">
        <v>137.70599999999999</v>
      </c>
      <c r="E9" s="14">
        <v>187.07400000000001</v>
      </c>
      <c r="F9" s="9">
        <f t="shared" si="0"/>
        <v>162.38999999999999</v>
      </c>
      <c r="G9" s="6">
        <f t="shared" si="1"/>
        <v>-0.21078460000000007</v>
      </c>
    </row>
    <row r="10" spans="2:7" x14ac:dyDescent="0.25">
      <c r="B10" s="13" t="s">
        <v>34</v>
      </c>
      <c r="C10" s="12">
        <f t="shared" si="2"/>
        <v>68.587105624142666</v>
      </c>
      <c r="D10" s="14">
        <v>62.246000000000002</v>
      </c>
      <c r="E10" s="14">
        <v>64.709000000000003</v>
      </c>
      <c r="F10" s="9">
        <f t="shared" si="0"/>
        <v>63.477500000000006</v>
      </c>
      <c r="G10" s="6">
        <f t="shared" si="1"/>
        <v>-7.4498049999999968E-2</v>
      </c>
    </row>
    <row r="11" spans="2:7" x14ac:dyDescent="0.25">
      <c r="B11" s="13" t="s">
        <v>35</v>
      </c>
      <c r="C11" s="12">
        <f t="shared" si="2"/>
        <v>22.862368541380889</v>
      </c>
      <c r="D11" s="14">
        <v>55.414999999999999</v>
      </c>
      <c r="E11" s="14">
        <v>12.682</v>
      </c>
      <c r="F11" s="9">
        <f t="shared" si="0"/>
        <v>34.048499999999997</v>
      </c>
      <c r="G11" s="6">
        <f t="shared" si="1"/>
        <v>0.48928138999999976</v>
      </c>
    </row>
    <row r="12" spans="2:7" x14ac:dyDescent="0.25">
      <c r="B12" s="13" t="s">
        <v>36</v>
      </c>
      <c r="C12" s="10">
        <v>0</v>
      </c>
      <c r="D12" s="4">
        <v>12.702999999999999</v>
      </c>
      <c r="E12" s="4" t="s">
        <v>0</v>
      </c>
      <c r="F12" s="11">
        <f t="shared" si="0"/>
        <v>12.702999999999999</v>
      </c>
      <c r="G12" s="3"/>
    </row>
    <row r="14" spans="2:7" ht="45" x14ac:dyDescent="0.25">
      <c r="B14" s="1" t="s">
        <v>27</v>
      </c>
      <c r="C14" s="1" t="s">
        <v>24</v>
      </c>
      <c r="D14" s="1" t="s">
        <v>1</v>
      </c>
      <c r="E14" s="1" t="s">
        <v>2</v>
      </c>
      <c r="F14" s="2" t="s">
        <v>23</v>
      </c>
      <c r="G14" s="2" t="s">
        <v>25</v>
      </c>
    </row>
    <row r="15" spans="2:7" x14ac:dyDescent="0.25">
      <c r="B15" s="3" t="s">
        <v>6</v>
      </c>
      <c r="C15" s="5">
        <v>5500</v>
      </c>
      <c r="D15" s="5">
        <v>6077.4549999999999</v>
      </c>
      <c r="E15" s="5">
        <v>5833.6170000000002</v>
      </c>
      <c r="F15" s="5">
        <f>AVERAGE(D15:E15)</f>
        <v>5955.5360000000001</v>
      </c>
      <c r="G15" s="6">
        <f>((F15/C15))</f>
        <v>1.0828247272727274</v>
      </c>
    </row>
    <row r="16" spans="2:7" x14ac:dyDescent="0.25">
      <c r="B16" s="3" t="s">
        <v>7</v>
      </c>
      <c r="C16" s="5">
        <v>1500</v>
      </c>
      <c r="D16" s="5">
        <v>1666.05</v>
      </c>
      <c r="E16" s="5">
        <v>1633.1210000000001</v>
      </c>
      <c r="F16" s="5">
        <f t="shared" ref="F16:F31" si="3">AVERAGE(D16:E16)</f>
        <v>1649.5855000000001</v>
      </c>
      <c r="G16" s="6">
        <f t="shared" ref="G16:G31" si="4">((F16/C16))</f>
        <v>1.0997236666666668</v>
      </c>
    </row>
    <row r="17" spans="2:7" x14ac:dyDescent="0.25">
      <c r="B17" s="3" t="s">
        <v>8</v>
      </c>
      <c r="C17" s="5">
        <v>11000</v>
      </c>
      <c r="D17" s="5">
        <v>11752.745000000001</v>
      </c>
      <c r="E17" s="5">
        <v>10505.233</v>
      </c>
      <c r="F17" s="5">
        <f t="shared" si="3"/>
        <v>11128.989000000001</v>
      </c>
      <c r="G17" s="6">
        <f t="shared" si="4"/>
        <v>1.0117262727272729</v>
      </c>
    </row>
    <row r="18" spans="2:7" x14ac:dyDescent="0.25">
      <c r="B18" s="3" t="s">
        <v>9</v>
      </c>
      <c r="C18" s="5">
        <v>11000</v>
      </c>
      <c r="D18" s="5">
        <v>12690.157999999999</v>
      </c>
      <c r="E18" s="5">
        <v>12287.976000000001</v>
      </c>
      <c r="F18" s="5">
        <f t="shared" si="3"/>
        <v>12489.066999999999</v>
      </c>
      <c r="G18" s="6">
        <f t="shared" si="4"/>
        <v>1.1353697272727272</v>
      </c>
    </row>
    <row r="19" spans="2:7" x14ac:dyDescent="0.25">
      <c r="B19" s="3" t="s">
        <v>10</v>
      </c>
      <c r="C19" s="5">
        <v>5500</v>
      </c>
      <c r="D19" s="5">
        <v>6151.6360000000004</v>
      </c>
      <c r="E19" s="5">
        <v>6604.6170000000002</v>
      </c>
      <c r="F19" s="5">
        <f t="shared" si="3"/>
        <v>6378.1265000000003</v>
      </c>
      <c r="G19" s="6">
        <f t="shared" si="4"/>
        <v>1.1596593636363637</v>
      </c>
    </row>
    <row r="20" spans="2:7" x14ac:dyDescent="0.25">
      <c r="B20" s="3" t="s">
        <v>11</v>
      </c>
      <c r="C20" s="5">
        <v>0</v>
      </c>
      <c r="D20" s="5">
        <v>10.672000000000001</v>
      </c>
      <c r="E20" s="5">
        <v>3.1389999999999998</v>
      </c>
      <c r="F20" s="5">
        <f t="shared" si="3"/>
        <v>6.9055</v>
      </c>
      <c r="G20" s="7" t="s">
        <v>26</v>
      </c>
    </row>
    <row r="21" spans="2:7" x14ac:dyDescent="0.25">
      <c r="B21" s="3" t="s">
        <v>12</v>
      </c>
      <c r="C21" s="5">
        <v>200</v>
      </c>
      <c r="D21" s="5">
        <v>220.02500000000001</v>
      </c>
      <c r="E21" s="5">
        <v>241.92699999999999</v>
      </c>
      <c r="F21" s="5">
        <f t="shared" si="3"/>
        <v>230.976</v>
      </c>
      <c r="G21" s="6">
        <f t="shared" si="4"/>
        <v>1.1548799999999999</v>
      </c>
    </row>
    <row r="22" spans="2:7" x14ac:dyDescent="0.25">
      <c r="B22" s="3" t="s">
        <v>13</v>
      </c>
      <c r="C22" s="5">
        <v>1500</v>
      </c>
      <c r="D22" s="5">
        <v>1379.127</v>
      </c>
      <c r="E22" s="5">
        <v>1351.8130000000001</v>
      </c>
      <c r="F22" s="5">
        <f t="shared" si="3"/>
        <v>1365.47</v>
      </c>
      <c r="G22" s="6">
        <f t="shared" si="4"/>
        <v>0.91031333333333331</v>
      </c>
    </row>
    <row r="23" spans="2:7" x14ac:dyDescent="0.25">
      <c r="B23" s="3" t="s">
        <v>14</v>
      </c>
      <c r="C23" s="5">
        <v>5500</v>
      </c>
      <c r="D23" s="5">
        <v>5853.3379999999997</v>
      </c>
      <c r="E23" s="5">
        <v>5522.8450000000003</v>
      </c>
      <c r="F23" s="5">
        <f t="shared" si="3"/>
        <v>5688.0915000000005</v>
      </c>
      <c r="G23" s="6">
        <f t="shared" si="4"/>
        <v>1.0341984545454546</v>
      </c>
    </row>
    <row r="24" spans="2:7" x14ac:dyDescent="0.25">
      <c r="B24" s="3" t="s">
        <v>15</v>
      </c>
      <c r="C24" s="5">
        <v>1250</v>
      </c>
      <c r="D24" s="5">
        <v>1419.8510000000001</v>
      </c>
      <c r="E24" s="5">
        <v>1599.7529999999999</v>
      </c>
      <c r="F24" s="5">
        <f t="shared" si="3"/>
        <v>1509.8020000000001</v>
      </c>
      <c r="G24" s="6">
        <f t="shared" si="4"/>
        <v>1.2078416000000001</v>
      </c>
    </row>
    <row r="25" spans="2:7" x14ac:dyDescent="0.25">
      <c r="B25" s="3" t="s">
        <v>16</v>
      </c>
      <c r="C25" s="5">
        <v>11000</v>
      </c>
      <c r="D25" s="15" t="s">
        <v>37</v>
      </c>
      <c r="E25" s="5">
        <v>12864.111000000001</v>
      </c>
      <c r="F25" s="5">
        <f>AVERAGE(D25:E25)</f>
        <v>12864.111000000001</v>
      </c>
      <c r="G25" s="6">
        <f t="shared" si="4"/>
        <v>1.1694646363636365</v>
      </c>
    </row>
    <row r="26" spans="2:7" x14ac:dyDescent="0.25">
      <c r="B26" s="3" t="s">
        <v>17</v>
      </c>
      <c r="C26" s="5">
        <v>200</v>
      </c>
      <c r="D26" s="5">
        <v>254.64500000000001</v>
      </c>
      <c r="E26" s="5">
        <v>278.63099999999997</v>
      </c>
      <c r="F26" s="5">
        <f t="shared" si="3"/>
        <v>266.63799999999998</v>
      </c>
      <c r="G26" s="6">
        <f t="shared" si="4"/>
        <v>1.3331899999999999</v>
      </c>
    </row>
    <row r="27" spans="2:7" x14ac:dyDescent="0.25">
      <c r="B27" s="3" t="s">
        <v>18</v>
      </c>
      <c r="C27" s="5">
        <v>5500</v>
      </c>
      <c r="D27" s="5">
        <v>6941.2830000000004</v>
      </c>
      <c r="E27" s="5">
        <v>7278.1809999999996</v>
      </c>
      <c r="F27" s="5">
        <f t="shared" si="3"/>
        <v>7109.732</v>
      </c>
      <c r="G27" s="6">
        <f t="shared" si="4"/>
        <v>1.2926785454545455</v>
      </c>
    </row>
    <row r="28" spans="2:7" x14ac:dyDescent="0.25">
      <c r="B28" s="3" t="s">
        <v>19</v>
      </c>
      <c r="C28" s="5">
        <v>1500</v>
      </c>
      <c r="D28" s="5">
        <v>1524.335</v>
      </c>
      <c r="E28" s="16" t="s">
        <v>26</v>
      </c>
      <c r="F28" s="5">
        <f t="shared" si="3"/>
        <v>1524.335</v>
      </c>
      <c r="G28" s="6">
        <f t="shared" si="4"/>
        <v>1.0162233333333333</v>
      </c>
    </row>
    <row r="29" spans="2:7" x14ac:dyDescent="0.25">
      <c r="B29" s="3" t="s">
        <v>20</v>
      </c>
      <c r="C29" s="5">
        <v>11000</v>
      </c>
      <c r="D29" s="5">
        <v>13523.757</v>
      </c>
      <c r="E29" s="16" t="s">
        <v>26</v>
      </c>
      <c r="F29" s="5">
        <f t="shared" si="3"/>
        <v>13523.757</v>
      </c>
      <c r="G29" s="6">
        <f t="shared" si="4"/>
        <v>1.2294324545454545</v>
      </c>
    </row>
    <row r="30" spans="2:7" x14ac:dyDescent="0.25">
      <c r="B30" s="3" t="s">
        <v>21</v>
      </c>
      <c r="C30" s="5">
        <v>200</v>
      </c>
      <c r="D30" s="5">
        <v>299.16800000000001</v>
      </c>
      <c r="E30" s="16" t="s">
        <v>26</v>
      </c>
      <c r="F30" s="5">
        <f t="shared" si="3"/>
        <v>299.16800000000001</v>
      </c>
      <c r="G30" s="6">
        <f t="shared" si="4"/>
        <v>1.4958400000000001</v>
      </c>
    </row>
    <row r="31" spans="2:7" x14ac:dyDescent="0.25">
      <c r="B31" s="3" t="s">
        <v>22</v>
      </c>
      <c r="C31" s="5">
        <v>5500</v>
      </c>
      <c r="D31" s="5">
        <v>6928.3280000000004</v>
      </c>
      <c r="E31" s="16" t="s">
        <v>26</v>
      </c>
      <c r="F31" s="5">
        <f t="shared" si="3"/>
        <v>6928.3280000000004</v>
      </c>
      <c r="G31" s="6">
        <f t="shared" si="4"/>
        <v>1.2596960000000001</v>
      </c>
    </row>
    <row r="34" spans="7:7" x14ac:dyDescent="0.25">
      <c r="G34" s="17"/>
    </row>
  </sheetData>
  <pageMargins left="0.7" right="0.7" top="0.75" bottom="0.75" header="0.3" footer="0.3"/>
  <pageSetup scale="8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190304_ELSA results for std and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Wagner, Erik (NIH/NCATS) [C]</dc:creator>
  <cp:lastModifiedBy>Wagner, Erik (NIH/NCATS) [C]</cp:lastModifiedBy>
  <cp:lastPrinted>2019-03-05T00:57:19Z</cp:lastPrinted>
  <dcterms:created xsi:type="dcterms:W3CDTF">2019-03-05T00:50:51Z</dcterms:created>
  <dcterms:modified xsi:type="dcterms:W3CDTF">2019-03-05T00:57:47Z</dcterms:modified>
</cp:coreProperties>
</file>